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filterPrivacy="1" defaultThemeVersion="124226"/>
  <xr:revisionPtr revIDLastSave="76" documentId="13_ncr:1_{2A5FA5C8-4C5D-4D5F-B7B9-B355B9222917}" xr6:coauthVersionLast="47" xr6:coauthVersionMax="47" xr10:uidLastSave="{8F66A9AE-BCBC-4113-BE79-CE7FFDEF928B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6" i="1" l="1"/>
  <c r="O11" i="1"/>
  <c r="O16" i="1"/>
  <c r="O21" i="1"/>
  <c r="O23" i="1"/>
  <c r="O25" i="1"/>
  <c r="O29" i="1"/>
  <c r="O31" i="1"/>
  <c r="O33" i="1"/>
  <c r="O37" i="1"/>
  <c r="M37" i="1"/>
  <c r="N37" i="1"/>
  <c r="L25" i="1"/>
  <c r="M25" i="1"/>
  <c r="N16" i="1"/>
  <c r="M16" i="1"/>
  <c r="M31" i="1"/>
  <c r="N23" i="1"/>
  <c r="M29" i="1"/>
  <c r="N29" i="1"/>
  <c r="M33" i="1"/>
  <c r="N33" i="1"/>
  <c r="M21" i="1"/>
  <c r="N21" i="1"/>
  <c r="N25" i="1"/>
  <c r="M6" i="1"/>
  <c r="N6" i="1"/>
  <c r="L17" i="1"/>
  <c r="L12" i="1"/>
  <c r="N11" i="1" l="1"/>
  <c r="N31" i="1"/>
  <c r="M11" i="1"/>
  <c r="M23" i="1"/>
  <c r="L37" i="1"/>
  <c r="L33" i="1"/>
  <c r="L31" i="1"/>
  <c r="L29" i="1"/>
  <c r="L23" i="1"/>
  <c r="L21" i="1"/>
  <c r="L16" i="1"/>
  <c r="L11" i="1"/>
  <c r="L6" i="1"/>
  <c r="K5" i="1" l="1"/>
  <c r="K6" i="1" s="1"/>
  <c r="K37" i="1"/>
  <c r="K33" i="1"/>
  <c r="K31" i="1"/>
  <c r="K29" i="1"/>
  <c r="K25" i="1"/>
  <c r="K23" i="1"/>
  <c r="K21" i="1"/>
  <c r="K16" i="1"/>
  <c r="K11" i="1"/>
  <c r="J16" i="1" l="1"/>
  <c r="J6" i="1"/>
  <c r="J11" i="1" l="1"/>
  <c r="J37" i="1"/>
  <c r="J33" i="1"/>
  <c r="J31" i="1"/>
  <c r="J29" i="1"/>
  <c r="J25" i="1"/>
  <c r="J23" i="1"/>
  <c r="J21" i="1"/>
  <c r="B37" i="1" l="1"/>
  <c r="C37" i="1"/>
  <c r="D37" i="1"/>
  <c r="E37" i="1"/>
  <c r="F37" i="1"/>
  <c r="G37" i="1"/>
  <c r="H37" i="1"/>
  <c r="I37" i="1"/>
  <c r="I33" i="1"/>
  <c r="I31" i="1"/>
  <c r="I29" i="1"/>
  <c r="I16" i="1"/>
  <c r="I11" i="1"/>
  <c r="I6" i="1"/>
  <c r="I25" i="1" l="1"/>
  <c r="I23" i="1"/>
  <c r="I21" i="1"/>
  <c r="H33" i="1" l="1"/>
  <c r="E33" i="1"/>
  <c r="F33" i="1"/>
  <c r="G33" i="1"/>
  <c r="D33" i="1"/>
  <c r="D31" i="1"/>
  <c r="E31" i="1"/>
  <c r="F31" i="1"/>
  <c r="G31" i="1"/>
  <c r="H31" i="1"/>
  <c r="C31" i="1"/>
  <c r="D29" i="1"/>
  <c r="E29" i="1"/>
  <c r="F29" i="1"/>
  <c r="G29" i="1"/>
  <c r="H29" i="1"/>
  <c r="C29" i="1"/>
  <c r="D25" i="1"/>
  <c r="E25" i="1"/>
  <c r="F25" i="1"/>
  <c r="G25" i="1"/>
  <c r="H25" i="1"/>
  <c r="B23" i="1"/>
  <c r="C23" i="1"/>
  <c r="D23" i="1"/>
  <c r="E23" i="1"/>
  <c r="F23" i="1"/>
  <c r="G23" i="1"/>
  <c r="H23" i="1"/>
  <c r="B21" i="1"/>
  <c r="C21" i="1"/>
  <c r="D21" i="1"/>
  <c r="E21" i="1"/>
  <c r="F21" i="1"/>
  <c r="G21" i="1"/>
  <c r="H21" i="1"/>
  <c r="H6" i="1" l="1"/>
  <c r="H16" i="1"/>
  <c r="H11" i="1"/>
  <c r="G11" i="1" l="1"/>
  <c r="F11" i="1"/>
  <c r="E11" i="1"/>
  <c r="D11" i="1"/>
  <c r="C11" i="1"/>
  <c r="B11" i="1"/>
  <c r="G16" i="1" l="1"/>
  <c r="F16" i="1"/>
  <c r="E16" i="1"/>
  <c r="D16" i="1"/>
  <c r="B6" i="1" l="1"/>
  <c r="C6" i="1"/>
  <c r="D6" i="1"/>
  <c r="E6" i="1"/>
  <c r="F6" i="1"/>
  <c r="G6" i="1"/>
</calcChain>
</file>

<file path=xl/sharedStrings.xml><?xml version="1.0" encoding="utf-8"?>
<sst xmlns="http://schemas.openxmlformats.org/spreadsheetml/2006/main" count="116" uniqueCount="39">
  <si>
    <t>Fall 2010</t>
  </si>
  <si>
    <t>Fall 2011</t>
  </si>
  <si>
    <t>Fall 2012</t>
  </si>
  <si>
    <t>Fall 2013</t>
  </si>
  <si>
    <t>Fall 2014</t>
  </si>
  <si>
    <t>Fall 2015</t>
  </si>
  <si>
    <t>Fall 2016</t>
  </si>
  <si>
    <t>Total Transfers Enrolled</t>
  </si>
  <si>
    <t>Pell Recipients</t>
  </si>
  <si>
    <t>First-Gen and Pell Recipient</t>
  </si>
  <si>
    <t>Table 1.5 Enrollment of First Generation and Pell Recipients</t>
  </si>
  <si>
    <t>%</t>
  </si>
  <si>
    <t xml:space="preserve">EOP </t>
  </si>
  <si>
    <t>Fall 2017</t>
  </si>
  <si>
    <t>Full-time Degree-seeking students</t>
  </si>
  <si>
    <t># of Undergrads receiving Pell</t>
  </si>
  <si>
    <t># of New Transfer receiving Pell</t>
  </si>
  <si>
    <t># of Undergrads who are FirstGen and receiving Pell</t>
  </si>
  <si>
    <t># of New Transfers who are FirstGen and receiving Pell</t>
  </si>
  <si>
    <t># of First-Years who are FirstGen and receiving Pell</t>
  </si>
  <si>
    <t># of Undergrads in EOP program</t>
  </si>
  <si>
    <t>Fall 2018</t>
  </si>
  <si>
    <t>Full-time, Degree Seeking Undergraduates</t>
  </si>
  <si>
    <t>% First Generation</t>
  </si>
  <si>
    <t xml:space="preserve">Total </t>
  </si>
  <si>
    <t>Total</t>
  </si>
  <si>
    <t>Transfer, Full-Time Degree Seeking</t>
  </si>
  <si>
    <t># of First-Year receiving Pell</t>
  </si>
  <si>
    <t># First Generation</t>
  </si>
  <si>
    <t>Fall 2019</t>
  </si>
  <si>
    <t>Fall 2020</t>
  </si>
  <si>
    <t>source = Institutional Research (SUNY BI SIRIS data)</t>
  </si>
  <si>
    <t>% of Full-Time Degree Seeking Undergrads</t>
  </si>
  <si>
    <t># of FirstGen &amp; New Full-Time Transfer</t>
  </si>
  <si>
    <t># of FirstGen &amp; Full-Time First-Year</t>
  </si>
  <si>
    <t>Full-Time, First-Year, Degree Seeking</t>
  </si>
  <si>
    <t>Fall 2021</t>
  </si>
  <si>
    <t>Fall 2022</t>
  </si>
  <si>
    <t>Fall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</si>
</sst>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</font>
    <font>
      <b/>
      <sz val="11"/>
      <name val="Calibri"/>
      <family val="2"/>
    </font>
    <font>
      <sz val="11"/>
      <name val="Calibri"/>
      <family val="2"/>
    </font>
    <font>
      <b/>
      <sz val="9"/>
      <name val="Calibri"/>
      <family val="2"/>
    </font>
    <font>
      <b/>
      <sz val="16"/>
      <name val="Calibri"/>
      <family val="2"/>
    </font>
    <font>
      <sz val="11"/>
      <color theme="1"/>
      <name val="Calibri"/>
      <family val="2"/>
    </font>
    <font>
      <i/>
      <sz val="11"/>
      <color theme="1"/>
      <name val="Calibri"/>
      <family val="2"/>
    </font>
    <font>
      <b/>
      <sz val="14"/>
      <name val="Calibri"/>
      <family val="2"/>
    </font>
    <font>
      <sz val="12"/>
      <name val="Calibri"/>
      <family val="2"/>
    </font>
    <font>
      <i/>
      <sz val="9"/>
      <color theme="1"/>
      <name val="Calibri"/>
      <family val="2"/>
    </font>
    <font>
      <sz val="8"/>
      <name val="Calibri"/>
    </font>
  </fonts>
  <fills count="5">
    <fill>
      <patternFill patternType="none"/>
    </fill>
    <fill>
      <patternFill patternType="gray125"/>
    </fill>
    <fill>
      <patternFill patternType="solid">
        <fgColor rgb="FFEFEDDE"/>
      </patternFill>
    </fill>
    <fill>
      <patternFill patternType="solid">
        <fgColor rgb="FFF3F2EA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499984740745262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22">
    <xf numFmtId="0" fontId="0" fillId="0" borderId="0" xfId="0"/>
    <xf numFmtId="0" fontId="2" fillId="0" borderId="0" xfId="0" applyFont="1"/>
    <xf numFmtId="0" fontId="6" fillId="0" borderId="0" xfId="0" applyFont="1"/>
    <xf numFmtId="0" fontId="7" fillId="0" borderId="0" xfId="0" applyFont="1"/>
    <xf numFmtId="1" fontId="2" fillId="0" borderId="1" xfId="0" applyNumberFormat="1" applyFont="1" applyBorder="1" applyAlignment="1">
      <alignment horizontal="right" vertical="top" wrapText="1"/>
    </xf>
    <xf numFmtId="9" fontId="2" fillId="0" borderId="1" xfId="1" applyFont="1" applyBorder="1" applyAlignment="1">
      <alignment horizontal="right" vertical="top" wrapText="1"/>
    </xf>
    <xf numFmtId="1" fontId="2" fillId="0" borderId="1" xfId="0" applyNumberFormat="1" applyFont="1" applyBorder="1" applyAlignment="1">
      <alignment horizontal="right" wrapText="1"/>
    </xf>
    <xf numFmtId="0" fontId="1" fillId="2" borderId="1" xfId="0" applyFont="1" applyFill="1" applyBorder="1" applyAlignment="1">
      <alignment horizontal="left" vertical="top" wrapText="1"/>
    </xf>
    <xf numFmtId="1" fontId="1" fillId="3" borderId="1" xfId="0" applyNumberFormat="1" applyFont="1" applyFill="1" applyBorder="1" applyAlignment="1">
      <alignment horizontal="right" vertical="top" wrapText="1"/>
    </xf>
    <xf numFmtId="0" fontId="2" fillId="0" borderId="1" xfId="0" applyFont="1" applyBorder="1" applyAlignment="1">
      <alignment horizontal="left" vertical="top" wrapText="1" indent="1"/>
    </xf>
    <xf numFmtId="0" fontId="2" fillId="0" borderId="1" xfId="0" applyFont="1" applyBorder="1" applyAlignment="1">
      <alignment horizontal="left" wrapText="1" indent="1"/>
    </xf>
    <xf numFmtId="1" fontId="2" fillId="0" borderId="3" xfId="0" applyNumberFormat="1" applyFont="1" applyBorder="1" applyAlignment="1">
      <alignment horizontal="right" wrapText="1"/>
    </xf>
    <xf numFmtId="0" fontId="2" fillId="0" borderId="2" xfId="0" applyFont="1" applyBorder="1" applyAlignment="1">
      <alignment horizontal="left" vertical="top" wrapText="1" indent="1"/>
    </xf>
    <xf numFmtId="9" fontId="2" fillId="0" borderId="2" xfId="1" applyFont="1" applyBorder="1" applyAlignment="1">
      <alignment horizontal="right" vertical="top" wrapText="1"/>
    </xf>
    <xf numFmtId="0" fontId="2" fillId="0" borderId="3" xfId="0" applyFont="1" applyBorder="1" applyAlignment="1">
      <alignment horizontal="left" wrapText="1" indent="1"/>
    </xf>
    <xf numFmtId="0" fontId="9" fillId="0" borderId="0" xfId="0" applyFont="1"/>
    <xf numFmtId="0" fontId="1" fillId="4" borderId="1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horizontal="center" vertical="top" wrapText="1"/>
    </xf>
    <xf numFmtId="0" fontId="8" fillId="0" borderId="0" xfId="0" applyFont="1" applyAlignment="1">
      <alignment horizontal="center" vertical="top" wrapText="1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66"/>
  <sheetViews>
    <sheetView showGridLines="0" tabSelected="1" workbookViewId="0">
      <selection activeCell="O36" sqref="O36"/>
    </sheetView>
  </sheetViews>
  <sheetFormatPr defaultColWidth="9.140625" defaultRowHeight="15" x14ac:dyDescent="0.25"/>
  <cols>
    <col min="1" max="1" width="39.28515625" style="1" customWidth="1"/>
    <col min="2" max="12" width="7.140625" style="1" customWidth="1"/>
    <col min="13" max="13" width="7.7109375" style="1" bestFit="1" customWidth="1"/>
    <col min="14" max="14" width="7.140625" style="1" customWidth="1"/>
    <col min="15" max="15" width="7.42578125" style="1" bestFit="1" customWidth="1"/>
    <col min="16" max="16384" width="9.140625" style="1"/>
  </cols>
  <sheetData>
    <row r="1" spans="1:15" ht="21" x14ac:dyDescent="0.25">
      <c r="A1" s="20" t="s">
        <v>10</v>
      </c>
      <c r="B1" s="20"/>
      <c r="C1" s="20"/>
      <c r="D1" s="20"/>
      <c r="E1" s="20"/>
      <c r="F1" s="20"/>
      <c r="G1" s="20"/>
    </row>
    <row r="2" spans="1:15" s="3" customFormat="1" ht="18.75" x14ac:dyDescent="0.3">
      <c r="A2" s="21" t="s">
        <v>14</v>
      </c>
      <c r="B2" s="21"/>
      <c r="C2" s="21"/>
      <c r="D2" s="21"/>
      <c r="E2" s="21"/>
      <c r="F2" s="21"/>
      <c r="G2" s="21"/>
    </row>
    <row r="4" spans="1:15" s="18" customFormat="1" ht="30" x14ac:dyDescent="0.25">
      <c r="A4" s="16" t="s">
        <v>22</v>
      </c>
      <c r="B4" s="17" t="s">
        <v>0</v>
      </c>
      <c r="C4" s="17" t="s">
        <v>1</v>
      </c>
      <c r="D4" s="17" t="s">
        <v>2</v>
      </c>
      <c r="E4" s="17" t="s">
        <v>3</v>
      </c>
      <c r="F4" s="17" t="s">
        <v>4</v>
      </c>
      <c r="G4" s="17" t="s">
        <v>5</v>
      </c>
      <c r="H4" s="17" t="s">
        <v>6</v>
      </c>
      <c r="I4" s="17" t="s">
        <v>13</v>
      </c>
      <c r="J4" s="17" t="s">
        <v>21</v>
      </c>
      <c r="K4" s="17" t="s">
        <v>29</v>
      </c>
      <c r="L4" s="17" t="s">
        <v>30</v>
      </c>
      <c r="M4" s="17" t="s">
        <v>36</v>
      </c>
      <c r="N4" s="17" t="s">
        <v>37</v>
      </c>
      <c r="O4" s="17" t="s">
        <v>38</v>
      </c>
    </row>
    <row r="5" spans="1:15" ht="18.75" customHeight="1" x14ac:dyDescent="0.25">
      <c r="A5" s="9" t="s">
        <v>28</v>
      </c>
      <c r="B5" s="4">
        <v>1474</v>
      </c>
      <c r="C5" s="4">
        <v>1231</v>
      </c>
      <c r="D5" s="4">
        <v>1295</v>
      </c>
      <c r="E5" s="4">
        <v>1240</v>
      </c>
      <c r="F5" s="4">
        <v>1288</v>
      </c>
      <c r="G5" s="4">
        <v>1504</v>
      </c>
      <c r="H5" s="4">
        <v>1674</v>
      </c>
      <c r="I5" s="4">
        <v>1794</v>
      </c>
      <c r="J5" s="4">
        <v>1627</v>
      </c>
      <c r="K5" s="4">
        <f>566+1088</f>
        <v>1654</v>
      </c>
      <c r="L5" s="4">
        <v>1598</v>
      </c>
      <c r="M5" s="4">
        <v>958</v>
      </c>
      <c r="N5" s="4">
        <v>1317</v>
      </c>
      <c r="O5" s="4">
        <v>1326</v>
      </c>
    </row>
    <row r="6" spans="1:15" ht="18.75" customHeight="1" x14ac:dyDescent="0.25">
      <c r="A6" s="9" t="s">
        <v>23</v>
      </c>
      <c r="B6" s="5">
        <f t="shared" ref="B6:G6" si="0">B5/B7</f>
        <v>0.24748153122901276</v>
      </c>
      <c r="C6" s="5">
        <f t="shared" si="0"/>
        <v>0.19896557297559397</v>
      </c>
      <c r="D6" s="5">
        <f t="shared" si="0"/>
        <v>0.21295839500082223</v>
      </c>
      <c r="E6" s="5">
        <f t="shared" si="0"/>
        <v>0.20635713097021136</v>
      </c>
      <c r="F6" s="5">
        <f t="shared" si="0"/>
        <v>0.21289256198347106</v>
      </c>
      <c r="G6" s="5">
        <f t="shared" si="0"/>
        <v>0.24583197123242889</v>
      </c>
      <c r="H6" s="5">
        <f t="shared" ref="H6:J6" si="1">H5/H7</f>
        <v>0.27013070840729386</v>
      </c>
      <c r="I6" s="5">
        <f t="shared" si="1"/>
        <v>0.287776708373436</v>
      </c>
      <c r="J6" s="5">
        <f t="shared" si="1"/>
        <v>0.26292824822236588</v>
      </c>
      <c r="K6" s="5">
        <f t="shared" ref="K6:L6" si="2">K5/K7</f>
        <v>0.26295707472178059</v>
      </c>
      <c r="L6" s="5">
        <f t="shared" si="2"/>
        <v>0.27006929187088052</v>
      </c>
      <c r="M6" s="5">
        <f t="shared" ref="M6:N6" si="3">M5/M7</f>
        <v>0.17049297027940916</v>
      </c>
      <c r="N6" s="5">
        <f t="shared" si="3"/>
        <v>0.23772563176895306</v>
      </c>
      <c r="O6" s="5">
        <f t="shared" ref="O6" si="4">O5/O7</f>
        <v>0.23831775700934579</v>
      </c>
    </row>
    <row r="7" spans="1:15" x14ac:dyDescent="0.25">
      <c r="A7" s="7" t="s">
        <v>24</v>
      </c>
      <c r="B7" s="8">
        <v>5956</v>
      </c>
      <c r="C7" s="8">
        <v>6187</v>
      </c>
      <c r="D7" s="8">
        <v>6081</v>
      </c>
      <c r="E7" s="8">
        <v>6009</v>
      </c>
      <c r="F7" s="8">
        <v>6050</v>
      </c>
      <c r="G7" s="8">
        <v>6118</v>
      </c>
      <c r="H7" s="8">
        <v>6197</v>
      </c>
      <c r="I7" s="8">
        <v>6234</v>
      </c>
      <c r="J7" s="8">
        <v>6188</v>
      </c>
      <c r="K7" s="8">
        <v>6290</v>
      </c>
      <c r="L7" s="8">
        <v>5917</v>
      </c>
      <c r="M7" s="8">
        <v>5619</v>
      </c>
      <c r="N7" s="8">
        <v>5540</v>
      </c>
      <c r="O7" s="8">
        <v>5564</v>
      </c>
    </row>
    <row r="8" spans="1:15" customFormat="1" x14ac:dyDescent="0.25"/>
    <row r="9" spans="1:15" s="19" customFormat="1" ht="24" x14ac:dyDescent="0.25">
      <c r="A9" s="16" t="s">
        <v>35</v>
      </c>
      <c r="B9" s="17" t="s">
        <v>0</v>
      </c>
      <c r="C9" s="17" t="s">
        <v>1</v>
      </c>
      <c r="D9" s="17" t="s">
        <v>2</v>
      </c>
      <c r="E9" s="17" t="s">
        <v>3</v>
      </c>
      <c r="F9" s="17" t="s">
        <v>4</v>
      </c>
      <c r="G9" s="17" t="s">
        <v>5</v>
      </c>
      <c r="H9" s="17" t="s">
        <v>6</v>
      </c>
      <c r="I9" s="17" t="s">
        <v>13</v>
      </c>
      <c r="J9" s="17" t="s">
        <v>21</v>
      </c>
      <c r="K9" s="17" t="s">
        <v>29</v>
      </c>
      <c r="L9" s="17" t="s">
        <v>30</v>
      </c>
      <c r="M9" s="17" t="s">
        <v>36</v>
      </c>
      <c r="N9" s="17" t="s">
        <v>37</v>
      </c>
      <c r="O9" s="17" t="s">
        <v>38</v>
      </c>
    </row>
    <row r="10" spans="1:15" customFormat="1" ht="18.75" customHeight="1" x14ac:dyDescent="0.25">
      <c r="A10" s="9" t="s">
        <v>34</v>
      </c>
      <c r="B10" s="4">
        <v>176</v>
      </c>
      <c r="C10" s="4">
        <v>194</v>
      </c>
      <c r="D10" s="4">
        <v>322</v>
      </c>
      <c r="E10" s="4">
        <v>305</v>
      </c>
      <c r="F10" s="4">
        <v>321</v>
      </c>
      <c r="G10" s="4">
        <v>304</v>
      </c>
      <c r="H10" s="4">
        <v>315</v>
      </c>
      <c r="I10" s="4">
        <v>319</v>
      </c>
      <c r="J10" s="4">
        <v>325</v>
      </c>
      <c r="K10" s="4">
        <v>279</v>
      </c>
      <c r="L10" s="4">
        <v>252</v>
      </c>
      <c r="M10" s="4">
        <v>286</v>
      </c>
      <c r="N10" s="4">
        <v>265</v>
      </c>
      <c r="O10" s="4">
        <v>263</v>
      </c>
    </row>
    <row r="11" spans="1:15" customFormat="1" ht="18.75" customHeight="1" x14ac:dyDescent="0.25">
      <c r="A11" s="9" t="s">
        <v>23</v>
      </c>
      <c r="B11" s="5">
        <f t="shared" ref="B11:G11" si="5">B10/B12</f>
        <v>0.16014558689717925</v>
      </c>
      <c r="C11" s="5">
        <f t="shared" si="5"/>
        <v>0.16695352839931152</v>
      </c>
      <c r="D11" s="5">
        <f t="shared" si="5"/>
        <v>0.28775692582663093</v>
      </c>
      <c r="E11" s="5">
        <f t="shared" si="5"/>
        <v>0.27626811594202899</v>
      </c>
      <c r="F11" s="5">
        <f t="shared" si="5"/>
        <v>0.29805013927576601</v>
      </c>
      <c r="G11" s="5">
        <f t="shared" si="5"/>
        <v>0.28437792329279699</v>
      </c>
      <c r="H11" s="5">
        <f t="shared" ref="H11:J11" si="6">H10/H12</f>
        <v>0.28925619834710742</v>
      </c>
      <c r="I11" s="5">
        <f t="shared" si="6"/>
        <v>0.29132420091324202</v>
      </c>
      <c r="J11" s="5">
        <f t="shared" si="6"/>
        <v>0.28310104529616725</v>
      </c>
      <c r="K11" s="5">
        <f t="shared" ref="K11:L11" si="7">K10/K12</f>
        <v>0.24777975133214919</v>
      </c>
      <c r="L11" s="5">
        <f t="shared" si="7"/>
        <v>0.26168224299065418</v>
      </c>
      <c r="M11" s="5">
        <f t="shared" ref="M11:N11" si="8">M10/M12</f>
        <v>0.25444839857651247</v>
      </c>
      <c r="N11" s="5">
        <f t="shared" si="8"/>
        <v>0.2292387543252595</v>
      </c>
      <c r="O11" s="5">
        <f t="shared" ref="O11" si="9">O10/O12</f>
        <v>0.23587443946188341</v>
      </c>
    </row>
    <row r="12" spans="1:15" customFormat="1" x14ac:dyDescent="0.25">
      <c r="A12" s="7" t="s">
        <v>25</v>
      </c>
      <c r="B12" s="8">
        <v>1099</v>
      </c>
      <c r="C12" s="8">
        <v>1162</v>
      </c>
      <c r="D12" s="8">
        <v>1119</v>
      </c>
      <c r="E12" s="8">
        <v>1104</v>
      </c>
      <c r="F12" s="8">
        <v>1077</v>
      </c>
      <c r="G12" s="8">
        <v>1069</v>
      </c>
      <c r="H12" s="8">
        <v>1089</v>
      </c>
      <c r="I12" s="8">
        <v>1095</v>
      </c>
      <c r="J12" s="8">
        <v>1148</v>
      </c>
      <c r="K12" s="8">
        <v>1126</v>
      </c>
      <c r="L12" s="8">
        <f>711+252</f>
        <v>963</v>
      </c>
      <c r="M12" s="8">
        <v>1124</v>
      </c>
      <c r="N12" s="8">
        <v>1156</v>
      </c>
      <c r="O12" s="8">
        <v>1115</v>
      </c>
    </row>
    <row r="13" spans="1:15" customFormat="1" ht="13.5" customHeight="1" x14ac:dyDescent="0.25"/>
    <row r="14" spans="1:15" s="19" customFormat="1" ht="24" x14ac:dyDescent="0.25">
      <c r="A14" s="16" t="s">
        <v>26</v>
      </c>
      <c r="B14" s="17" t="s">
        <v>0</v>
      </c>
      <c r="C14" s="17" t="s">
        <v>1</v>
      </c>
      <c r="D14" s="17" t="s">
        <v>2</v>
      </c>
      <c r="E14" s="17" t="s">
        <v>3</v>
      </c>
      <c r="F14" s="17" t="s">
        <v>4</v>
      </c>
      <c r="G14" s="17" t="s">
        <v>5</v>
      </c>
      <c r="H14" s="17" t="s">
        <v>6</v>
      </c>
      <c r="I14" s="17" t="s">
        <v>13</v>
      </c>
      <c r="J14" s="17" t="s">
        <v>21</v>
      </c>
      <c r="K14" s="17" t="s">
        <v>29</v>
      </c>
      <c r="L14" s="17" t="s">
        <v>30</v>
      </c>
      <c r="M14" s="17" t="s">
        <v>36</v>
      </c>
      <c r="N14" s="17" t="s">
        <v>37</v>
      </c>
      <c r="O14" s="17" t="s">
        <v>38</v>
      </c>
    </row>
    <row r="15" spans="1:15" customFormat="1" ht="18.75" customHeight="1" x14ac:dyDescent="0.25">
      <c r="A15" s="10" t="s">
        <v>33</v>
      </c>
      <c r="B15" s="6"/>
      <c r="C15" s="6"/>
      <c r="D15" s="6">
        <v>180</v>
      </c>
      <c r="E15" s="6">
        <v>178</v>
      </c>
      <c r="F15" s="6">
        <v>184</v>
      </c>
      <c r="G15" s="6">
        <v>185</v>
      </c>
      <c r="H15" s="6">
        <v>187</v>
      </c>
      <c r="I15" s="6">
        <v>234</v>
      </c>
      <c r="J15" s="6">
        <v>209</v>
      </c>
      <c r="K15" s="6">
        <v>227</v>
      </c>
      <c r="L15" s="6">
        <v>189</v>
      </c>
      <c r="M15" s="6">
        <v>157</v>
      </c>
      <c r="N15" s="6">
        <v>153</v>
      </c>
      <c r="O15" s="6">
        <v>159</v>
      </c>
    </row>
    <row r="16" spans="1:15" customFormat="1" ht="18.75" customHeight="1" x14ac:dyDescent="0.25">
      <c r="A16" s="9" t="s">
        <v>11</v>
      </c>
      <c r="B16" s="5"/>
      <c r="C16" s="5"/>
      <c r="D16" s="5">
        <f t="shared" ref="D16:J16" si="10">D15/D17</f>
        <v>0.2975206611570248</v>
      </c>
      <c r="E16" s="5">
        <f t="shared" si="10"/>
        <v>0.28943089430894309</v>
      </c>
      <c r="F16" s="5">
        <f t="shared" si="10"/>
        <v>0.28705148205928238</v>
      </c>
      <c r="G16" s="5">
        <f t="shared" si="10"/>
        <v>0.26928675400291119</v>
      </c>
      <c r="H16" s="5">
        <f t="shared" si="10"/>
        <v>0.26714285714285713</v>
      </c>
      <c r="I16" s="5">
        <f t="shared" si="10"/>
        <v>0.28782287822878228</v>
      </c>
      <c r="J16" s="5">
        <f t="shared" si="10"/>
        <v>0.27107652399481191</v>
      </c>
      <c r="K16" s="5">
        <f t="shared" ref="K16:L16" si="11">K15/K17</f>
        <v>0.29404145077720206</v>
      </c>
      <c r="L16" s="5">
        <f t="shared" si="11"/>
        <v>0.31085526315789475</v>
      </c>
      <c r="M16" s="5">
        <f t="shared" ref="M16:N16" si="12">M15/M17</f>
        <v>0.27162629757785467</v>
      </c>
      <c r="N16" s="5">
        <f t="shared" si="12"/>
        <v>0.27224199288256229</v>
      </c>
      <c r="O16" s="5">
        <f t="shared" ref="O16" si="13">O15/O17</f>
        <v>0.28392857142857142</v>
      </c>
    </row>
    <row r="17" spans="1:15" customFormat="1" x14ac:dyDescent="0.25">
      <c r="A17" s="7" t="s">
        <v>7</v>
      </c>
      <c r="B17" s="8"/>
      <c r="C17" s="8"/>
      <c r="D17" s="8">
        <v>605</v>
      </c>
      <c r="E17" s="8">
        <v>615</v>
      </c>
      <c r="F17" s="8">
        <v>641</v>
      </c>
      <c r="G17" s="8">
        <v>687</v>
      </c>
      <c r="H17" s="8">
        <v>700</v>
      </c>
      <c r="I17" s="8">
        <v>813</v>
      </c>
      <c r="J17" s="8">
        <v>771</v>
      </c>
      <c r="K17" s="8">
        <v>772</v>
      </c>
      <c r="L17" s="8">
        <f>419+189</f>
        <v>608</v>
      </c>
      <c r="M17" s="8">
        <v>578</v>
      </c>
      <c r="N17" s="8">
        <v>562</v>
      </c>
      <c r="O17" s="8">
        <v>560</v>
      </c>
    </row>
    <row r="18" spans="1:15" customFormat="1" x14ac:dyDescent="0.25"/>
    <row r="19" spans="1:15" customFormat="1" ht="24" x14ac:dyDescent="0.25">
      <c r="A19" s="16" t="s">
        <v>8</v>
      </c>
      <c r="B19" s="17" t="s">
        <v>0</v>
      </c>
      <c r="C19" s="17" t="s">
        <v>1</v>
      </c>
      <c r="D19" s="17" t="s">
        <v>2</v>
      </c>
      <c r="E19" s="17" t="s">
        <v>3</v>
      </c>
      <c r="F19" s="17" t="s">
        <v>4</v>
      </c>
      <c r="G19" s="17" t="s">
        <v>5</v>
      </c>
      <c r="H19" s="17" t="s">
        <v>6</v>
      </c>
      <c r="I19" s="17" t="s">
        <v>13</v>
      </c>
      <c r="J19" s="17" t="s">
        <v>21</v>
      </c>
      <c r="K19" s="17" t="s">
        <v>29</v>
      </c>
      <c r="L19" s="17" t="s">
        <v>30</v>
      </c>
      <c r="M19" s="17" t="s">
        <v>36</v>
      </c>
      <c r="N19" s="17" t="s">
        <v>37</v>
      </c>
      <c r="O19" s="17" t="s">
        <v>38</v>
      </c>
    </row>
    <row r="20" spans="1:15" customFormat="1" ht="18.75" customHeight="1" x14ac:dyDescent="0.25">
      <c r="A20" s="9" t="s">
        <v>15</v>
      </c>
      <c r="B20" s="4">
        <v>1759</v>
      </c>
      <c r="C20" s="4">
        <v>1877</v>
      </c>
      <c r="D20" s="4">
        <v>1830</v>
      </c>
      <c r="E20" s="4">
        <v>1911</v>
      </c>
      <c r="F20" s="4">
        <v>2042</v>
      </c>
      <c r="G20" s="4">
        <v>2040</v>
      </c>
      <c r="H20" s="4">
        <v>2158</v>
      </c>
      <c r="I20" s="4">
        <v>2338</v>
      </c>
      <c r="J20" s="4">
        <v>2307</v>
      </c>
      <c r="K20" s="4">
        <v>2315</v>
      </c>
      <c r="L20" s="4">
        <v>2099</v>
      </c>
      <c r="M20" s="4">
        <v>1935</v>
      </c>
      <c r="N20" s="4">
        <v>1878</v>
      </c>
      <c r="O20" s="4">
        <v>1950</v>
      </c>
    </row>
    <row r="21" spans="1:15" customFormat="1" ht="18.75" customHeight="1" x14ac:dyDescent="0.25">
      <c r="A21" s="12" t="s">
        <v>11</v>
      </c>
      <c r="B21" s="13">
        <f t="shared" ref="B21:J21" si="14">B20/B7</f>
        <v>0.2953324378777703</v>
      </c>
      <c r="C21" s="13">
        <f t="shared" si="14"/>
        <v>0.30337805075157587</v>
      </c>
      <c r="D21" s="13">
        <f t="shared" si="14"/>
        <v>0.30093734583127774</v>
      </c>
      <c r="E21" s="13">
        <f t="shared" si="14"/>
        <v>0.31802296555167248</v>
      </c>
      <c r="F21" s="13">
        <f t="shared" si="14"/>
        <v>0.33752066115702478</v>
      </c>
      <c r="G21" s="13">
        <f t="shared" si="14"/>
        <v>0.33344230140568815</v>
      </c>
      <c r="H21" s="13">
        <f t="shared" si="14"/>
        <v>0.34823301597547202</v>
      </c>
      <c r="I21" s="13">
        <f t="shared" si="14"/>
        <v>0.37504010266281679</v>
      </c>
      <c r="J21" s="13">
        <f t="shared" si="14"/>
        <v>0.37281835811247577</v>
      </c>
      <c r="K21" s="13">
        <f t="shared" ref="K21:L21" si="15">K20/K7</f>
        <v>0.36804451510333863</v>
      </c>
      <c r="L21" s="13">
        <f t="shared" si="15"/>
        <v>0.35474057799560588</v>
      </c>
      <c r="M21" s="13">
        <f t="shared" ref="M21:N21" si="16">M20/M7</f>
        <v>0.34436732514682328</v>
      </c>
      <c r="N21" s="13">
        <f t="shared" si="16"/>
        <v>0.33898916967509024</v>
      </c>
      <c r="O21" s="13">
        <f t="shared" ref="O21" si="17">O20/O7</f>
        <v>0.35046728971962615</v>
      </c>
    </row>
    <row r="22" spans="1:15" customFormat="1" ht="18.75" customHeight="1" x14ac:dyDescent="0.25">
      <c r="A22" s="14" t="s">
        <v>27</v>
      </c>
      <c r="B22" s="11">
        <v>303</v>
      </c>
      <c r="C22" s="11">
        <v>337</v>
      </c>
      <c r="D22" s="11">
        <v>326</v>
      </c>
      <c r="E22" s="11">
        <v>339</v>
      </c>
      <c r="F22" s="11">
        <v>384</v>
      </c>
      <c r="G22" s="11">
        <v>346</v>
      </c>
      <c r="H22" s="11">
        <v>382</v>
      </c>
      <c r="I22" s="11">
        <v>428</v>
      </c>
      <c r="J22" s="11">
        <v>455</v>
      </c>
      <c r="K22" s="11">
        <v>417</v>
      </c>
      <c r="L22" s="11">
        <v>350</v>
      </c>
      <c r="M22" s="11">
        <v>383</v>
      </c>
      <c r="N22" s="11">
        <v>395</v>
      </c>
      <c r="O22" s="11">
        <v>422</v>
      </c>
    </row>
    <row r="23" spans="1:15" customFormat="1" ht="18.75" customHeight="1" x14ac:dyDescent="0.25">
      <c r="A23" s="12" t="s">
        <v>11</v>
      </c>
      <c r="B23" s="13">
        <f t="shared" ref="B23:J23" si="18">B22/B12</f>
        <v>0.27570518653321202</v>
      </c>
      <c r="C23" s="13">
        <f t="shared" si="18"/>
        <v>0.29001721170395867</v>
      </c>
      <c r="D23" s="13">
        <f t="shared" si="18"/>
        <v>0.29133154602323502</v>
      </c>
      <c r="E23" s="13">
        <f t="shared" si="18"/>
        <v>0.30706521739130432</v>
      </c>
      <c r="F23" s="13">
        <f t="shared" si="18"/>
        <v>0.35654596100278552</v>
      </c>
      <c r="G23" s="13">
        <f t="shared" si="18"/>
        <v>0.32366697848456499</v>
      </c>
      <c r="H23" s="13">
        <f t="shared" si="18"/>
        <v>0.35078053259871439</v>
      </c>
      <c r="I23" s="13">
        <f t="shared" si="18"/>
        <v>0.39086757990867582</v>
      </c>
      <c r="J23" s="13">
        <f t="shared" si="18"/>
        <v>0.39634146341463417</v>
      </c>
      <c r="K23" s="13">
        <f t="shared" ref="K23:L23" si="19">K22/K12</f>
        <v>0.3703374777975133</v>
      </c>
      <c r="L23" s="13">
        <f t="shared" si="19"/>
        <v>0.36344755970924197</v>
      </c>
      <c r="M23" s="13">
        <f t="shared" ref="M23:N23" si="20">M22/M12</f>
        <v>0.34074733096085408</v>
      </c>
      <c r="N23" s="13">
        <f t="shared" si="20"/>
        <v>0.34169550173010382</v>
      </c>
      <c r="O23" s="13">
        <f t="shared" ref="O23" si="21">O22/O12</f>
        <v>0.37847533632286995</v>
      </c>
    </row>
    <row r="24" spans="1:15" customFormat="1" ht="18.75" customHeight="1" x14ac:dyDescent="0.25">
      <c r="A24" s="14" t="s">
        <v>16</v>
      </c>
      <c r="B24" s="11">
        <v>178</v>
      </c>
      <c r="C24" s="11">
        <v>197</v>
      </c>
      <c r="D24" s="11">
        <v>179</v>
      </c>
      <c r="E24" s="11">
        <v>210</v>
      </c>
      <c r="F24" s="11">
        <v>246</v>
      </c>
      <c r="G24" s="11">
        <v>230</v>
      </c>
      <c r="H24" s="11">
        <v>258</v>
      </c>
      <c r="I24" s="11">
        <v>326</v>
      </c>
      <c r="J24" s="11">
        <v>310</v>
      </c>
      <c r="K24" s="11">
        <v>288</v>
      </c>
      <c r="L24" s="11">
        <v>214</v>
      </c>
      <c r="M24" s="11">
        <v>190</v>
      </c>
      <c r="N24" s="11">
        <v>210</v>
      </c>
      <c r="O24" s="11">
        <v>228</v>
      </c>
    </row>
    <row r="25" spans="1:15" customFormat="1" ht="18.75" customHeight="1" x14ac:dyDescent="0.25">
      <c r="A25" s="9" t="s">
        <v>11</v>
      </c>
      <c r="B25" s="5"/>
      <c r="C25" s="5"/>
      <c r="D25" s="5">
        <f t="shared" ref="D25:J25" si="22">D24/D17</f>
        <v>0.29586776859504132</v>
      </c>
      <c r="E25" s="5">
        <f t="shared" si="22"/>
        <v>0.34146341463414637</v>
      </c>
      <c r="F25" s="5">
        <f t="shared" si="22"/>
        <v>0.38377535101404059</v>
      </c>
      <c r="G25" s="5">
        <f t="shared" si="22"/>
        <v>0.33478893740902477</v>
      </c>
      <c r="H25" s="5">
        <f t="shared" si="22"/>
        <v>0.36857142857142855</v>
      </c>
      <c r="I25" s="5">
        <f t="shared" si="22"/>
        <v>0.40098400984009841</v>
      </c>
      <c r="J25" s="5">
        <f t="shared" si="22"/>
        <v>0.40207522697795073</v>
      </c>
      <c r="K25" s="5">
        <f t="shared" ref="K25" si="23">K24/K17</f>
        <v>0.37305699481865284</v>
      </c>
      <c r="L25" s="5">
        <f>L24/L17</f>
        <v>0.35197368421052633</v>
      </c>
      <c r="M25" s="5">
        <f t="shared" ref="M25:N25" si="24">M24/M17</f>
        <v>0.32871972318339099</v>
      </c>
      <c r="N25" s="5">
        <f t="shared" si="24"/>
        <v>0.37366548042704628</v>
      </c>
      <c r="O25" s="5">
        <f t="shared" ref="O25" si="25">O24/O17</f>
        <v>0.40714285714285714</v>
      </c>
    </row>
    <row r="26" spans="1:15" customFormat="1" x14ac:dyDescent="0.25">
      <c r="A26" s="2"/>
    </row>
    <row r="27" spans="1:15" customFormat="1" ht="24" x14ac:dyDescent="0.25">
      <c r="A27" s="16" t="s">
        <v>9</v>
      </c>
      <c r="B27" s="17" t="s">
        <v>0</v>
      </c>
      <c r="C27" s="17" t="s">
        <v>1</v>
      </c>
      <c r="D27" s="17" t="s">
        <v>2</v>
      </c>
      <c r="E27" s="17" t="s">
        <v>3</v>
      </c>
      <c r="F27" s="17" t="s">
        <v>4</v>
      </c>
      <c r="G27" s="17" t="s">
        <v>5</v>
      </c>
      <c r="H27" s="17" t="s">
        <v>6</v>
      </c>
      <c r="I27" s="17" t="s">
        <v>13</v>
      </c>
      <c r="J27" s="17" t="s">
        <v>21</v>
      </c>
      <c r="K27" s="17" t="s">
        <v>29</v>
      </c>
      <c r="L27" s="17" t="s">
        <v>30</v>
      </c>
      <c r="M27" s="17" t="s">
        <v>36</v>
      </c>
      <c r="N27" s="17" t="s">
        <v>37</v>
      </c>
      <c r="O27" s="17" t="s">
        <v>38</v>
      </c>
    </row>
    <row r="28" spans="1:15" customFormat="1" ht="30.75" customHeight="1" x14ac:dyDescent="0.25">
      <c r="A28" s="9" t="s">
        <v>17</v>
      </c>
      <c r="B28" s="4"/>
      <c r="C28" s="4">
        <v>742</v>
      </c>
      <c r="D28" s="4">
        <v>780</v>
      </c>
      <c r="E28" s="4">
        <v>798</v>
      </c>
      <c r="F28" s="4">
        <v>842</v>
      </c>
      <c r="G28" s="4">
        <v>942</v>
      </c>
      <c r="H28" s="4">
        <v>1051</v>
      </c>
      <c r="I28" s="4">
        <v>1155</v>
      </c>
      <c r="J28" s="4">
        <v>1028</v>
      </c>
      <c r="K28" s="4">
        <v>1088</v>
      </c>
      <c r="L28" s="4">
        <v>998</v>
      </c>
      <c r="M28" s="4">
        <v>926</v>
      </c>
      <c r="N28" s="4">
        <v>905</v>
      </c>
      <c r="O28" s="4">
        <v>919</v>
      </c>
    </row>
    <row r="29" spans="1:15" customFormat="1" ht="18" customHeight="1" x14ac:dyDescent="0.25">
      <c r="A29" s="12" t="s">
        <v>11</v>
      </c>
      <c r="B29" s="13"/>
      <c r="C29" s="13">
        <f t="shared" ref="C29:J29" si="26">C28/C7</f>
        <v>0.11992888314207209</v>
      </c>
      <c r="D29" s="13">
        <f t="shared" si="26"/>
        <v>0.12826837691169216</v>
      </c>
      <c r="E29" s="13">
        <f t="shared" si="26"/>
        <v>0.13280079880179729</v>
      </c>
      <c r="F29" s="13">
        <f t="shared" si="26"/>
        <v>0.13917355371900827</v>
      </c>
      <c r="G29" s="13">
        <f t="shared" si="26"/>
        <v>0.15397188623733246</v>
      </c>
      <c r="H29" s="13">
        <f t="shared" si="26"/>
        <v>0.16959819267387446</v>
      </c>
      <c r="I29" s="13">
        <f t="shared" si="26"/>
        <v>0.18527430221366697</v>
      </c>
      <c r="J29" s="13">
        <f t="shared" si="26"/>
        <v>0.16612798965740141</v>
      </c>
      <c r="K29" s="13">
        <f t="shared" ref="K29:L29" si="27">K28/K7</f>
        <v>0.17297297297297298</v>
      </c>
      <c r="L29" s="13">
        <f t="shared" si="27"/>
        <v>0.16866655399695793</v>
      </c>
      <c r="M29" s="13">
        <f t="shared" ref="M29:N29" si="28">M28/M7</f>
        <v>0.16479800676276918</v>
      </c>
      <c r="N29" s="13">
        <f t="shared" si="28"/>
        <v>0.16335740072202165</v>
      </c>
      <c r="O29" s="13">
        <f t="shared" ref="O29" si="29">O28/O7</f>
        <v>0.16516894320632639</v>
      </c>
    </row>
    <row r="30" spans="1:15" customFormat="1" ht="33.75" customHeight="1" x14ac:dyDescent="0.25">
      <c r="A30" s="14" t="s">
        <v>19</v>
      </c>
      <c r="B30" s="11"/>
      <c r="C30" s="11">
        <v>153</v>
      </c>
      <c r="D30" s="11">
        <v>198</v>
      </c>
      <c r="E30" s="11">
        <v>194</v>
      </c>
      <c r="F30" s="11">
        <v>216</v>
      </c>
      <c r="G30" s="11">
        <v>190</v>
      </c>
      <c r="H30" s="11">
        <v>209</v>
      </c>
      <c r="I30" s="11">
        <v>221</v>
      </c>
      <c r="J30" s="11">
        <v>236</v>
      </c>
      <c r="K30" s="11">
        <v>204</v>
      </c>
      <c r="L30" s="11">
        <v>191</v>
      </c>
      <c r="M30" s="11">
        <v>203</v>
      </c>
      <c r="N30" s="11">
        <v>197</v>
      </c>
      <c r="O30" s="11">
        <v>192</v>
      </c>
    </row>
    <row r="31" spans="1:15" customFormat="1" ht="18" customHeight="1" x14ac:dyDescent="0.25">
      <c r="A31" s="12" t="s">
        <v>11</v>
      </c>
      <c r="B31" s="13"/>
      <c r="C31" s="13">
        <f t="shared" ref="C31:J31" si="30">C30/C12</f>
        <v>0.13166953528399311</v>
      </c>
      <c r="D31" s="13">
        <f t="shared" si="30"/>
        <v>0.17694369973190349</v>
      </c>
      <c r="E31" s="13">
        <f t="shared" si="30"/>
        <v>0.17572463768115942</v>
      </c>
      <c r="F31" s="13">
        <f t="shared" si="30"/>
        <v>0.20055710306406685</v>
      </c>
      <c r="G31" s="13">
        <f t="shared" si="30"/>
        <v>0.17773620205799812</v>
      </c>
      <c r="H31" s="13">
        <f t="shared" si="30"/>
        <v>0.19191919191919191</v>
      </c>
      <c r="I31" s="13">
        <f t="shared" si="30"/>
        <v>0.20182648401826483</v>
      </c>
      <c r="J31" s="13">
        <f t="shared" si="30"/>
        <v>0.20557491289198607</v>
      </c>
      <c r="K31" s="13">
        <f t="shared" ref="K31:L31" si="31">K30/K12</f>
        <v>0.18117229129662521</v>
      </c>
      <c r="L31" s="13">
        <f t="shared" si="31"/>
        <v>0.19833852544132918</v>
      </c>
      <c r="M31" s="13">
        <f t="shared" ref="M31:N31" si="32">M30/M12</f>
        <v>0.1806049822064057</v>
      </c>
      <c r="N31" s="13">
        <f t="shared" si="32"/>
        <v>0.17041522491349481</v>
      </c>
      <c r="O31" s="13">
        <f t="shared" ref="O31" si="33">O30/O12</f>
        <v>0.17219730941704037</v>
      </c>
    </row>
    <row r="32" spans="1:15" customFormat="1" ht="34.5" customHeight="1" x14ac:dyDescent="0.25">
      <c r="A32" s="14" t="s">
        <v>18</v>
      </c>
      <c r="B32" s="11"/>
      <c r="C32" s="11"/>
      <c r="D32" s="11">
        <v>87</v>
      </c>
      <c r="E32" s="11">
        <v>97</v>
      </c>
      <c r="F32" s="11">
        <v>101</v>
      </c>
      <c r="G32" s="11">
        <v>108</v>
      </c>
      <c r="H32" s="11">
        <v>112</v>
      </c>
      <c r="I32" s="11">
        <v>139</v>
      </c>
      <c r="J32" s="11">
        <v>121</v>
      </c>
      <c r="K32" s="11">
        <v>127</v>
      </c>
      <c r="L32" s="11">
        <v>108</v>
      </c>
      <c r="M32" s="11">
        <v>100</v>
      </c>
      <c r="N32" s="11">
        <v>110</v>
      </c>
      <c r="O32" s="11">
        <v>106</v>
      </c>
    </row>
    <row r="33" spans="1:15" customFormat="1" ht="18" customHeight="1" x14ac:dyDescent="0.25">
      <c r="A33" s="9" t="s">
        <v>11</v>
      </c>
      <c r="B33" s="5"/>
      <c r="C33" s="5"/>
      <c r="D33" s="5">
        <f t="shared" ref="D33:J33" si="34">D32/D17</f>
        <v>0.14380165289256197</v>
      </c>
      <c r="E33" s="5">
        <f t="shared" si="34"/>
        <v>0.15772357723577235</v>
      </c>
      <c r="F33" s="5">
        <f t="shared" si="34"/>
        <v>0.15756630265210608</v>
      </c>
      <c r="G33" s="5">
        <f t="shared" si="34"/>
        <v>0.15720524017467249</v>
      </c>
      <c r="H33" s="5">
        <f t="shared" si="34"/>
        <v>0.16</v>
      </c>
      <c r="I33" s="5">
        <f t="shared" si="34"/>
        <v>0.17097170971709716</v>
      </c>
      <c r="J33" s="5">
        <f t="shared" si="34"/>
        <v>0.1569390402075227</v>
      </c>
      <c r="K33" s="5">
        <f t="shared" ref="K33:L33" si="35">K32/K17</f>
        <v>0.16450777202072539</v>
      </c>
      <c r="L33" s="5">
        <f t="shared" si="35"/>
        <v>0.17763157894736842</v>
      </c>
      <c r="M33" s="5">
        <f t="shared" ref="M33:N33" si="36">M32/M17</f>
        <v>0.17301038062283736</v>
      </c>
      <c r="N33" s="5">
        <f t="shared" si="36"/>
        <v>0.19572953736654805</v>
      </c>
      <c r="O33" s="5">
        <f t="shared" ref="O33" si="37">O32/O17</f>
        <v>0.18928571428571428</v>
      </c>
    </row>
    <row r="34" spans="1:15" customFormat="1" x14ac:dyDescent="0.25"/>
    <row r="35" spans="1:15" customFormat="1" ht="24" x14ac:dyDescent="0.25">
      <c r="A35" s="16" t="s">
        <v>12</v>
      </c>
      <c r="B35" s="17" t="s">
        <v>0</v>
      </c>
      <c r="C35" s="17" t="s">
        <v>1</v>
      </c>
      <c r="D35" s="17" t="s">
        <v>2</v>
      </c>
      <c r="E35" s="17" t="s">
        <v>3</v>
      </c>
      <c r="F35" s="17" t="s">
        <v>4</v>
      </c>
      <c r="G35" s="17" t="s">
        <v>5</v>
      </c>
      <c r="H35" s="17" t="s">
        <v>6</v>
      </c>
      <c r="I35" s="17" t="s">
        <v>13</v>
      </c>
      <c r="J35" s="17" t="s">
        <v>21</v>
      </c>
      <c r="K35" s="17" t="s">
        <v>29</v>
      </c>
      <c r="L35" s="17" t="s">
        <v>30</v>
      </c>
      <c r="M35" s="17" t="s">
        <v>36</v>
      </c>
      <c r="N35" s="17" t="s">
        <v>37</v>
      </c>
      <c r="O35" s="17" t="s">
        <v>38</v>
      </c>
    </row>
    <row r="36" spans="1:15" customFormat="1" x14ac:dyDescent="0.25">
      <c r="A36" s="9" t="s">
        <v>20</v>
      </c>
      <c r="B36" s="4">
        <v>502</v>
      </c>
      <c r="C36" s="4">
        <v>505</v>
      </c>
      <c r="D36" s="4">
        <v>496</v>
      </c>
      <c r="E36" s="4">
        <v>496</v>
      </c>
      <c r="F36" s="4">
        <v>529</v>
      </c>
      <c r="G36" s="4">
        <v>548</v>
      </c>
      <c r="H36" s="4">
        <v>556</v>
      </c>
      <c r="I36" s="4">
        <v>553</v>
      </c>
      <c r="J36" s="4">
        <v>568</v>
      </c>
      <c r="K36" s="4">
        <v>582</v>
      </c>
      <c r="L36" s="4">
        <v>570</v>
      </c>
      <c r="M36" s="4">
        <v>503</v>
      </c>
      <c r="N36" s="4">
        <v>449</v>
      </c>
      <c r="O36" s="4">
        <v>430</v>
      </c>
    </row>
    <row r="37" spans="1:15" customFormat="1" ht="30" x14ac:dyDescent="0.25">
      <c r="A37" s="12" t="s">
        <v>32</v>
      </c>
      <c r="B37" s="13">
        <f t="shared" ref="B37:J37" si="38">B36/B7</f>
        <v>8.4284754869039621E-2</v>
      </c>
      <c r="C37" s="13">
        <f t="shared" si="38"/>
        <v>8.1622757394536935E-2</v>
      </c>
      <c r="D37" s="13">
        <f t="shared" si="38"/>
        <v>8.1565531984870904E-2</v>
      </c>
      <c r="E37" s="13">
        <f t="shared" si="38"/>
        <v>8.2542852388084537E-2</v>
      </c>
      <c r="F37" s="13">
        <f t="shared" si="38"/>
        <v>8.7438016528925619E-2</v>
      </c>
      <c r="G37" s="13">
        <f t="shared" si="38"/>
        <v>8.9571755475645637E-2</v>
      </c>
      <c r="H37" s="13">
        <f t="shared" si="38"/>
        <v>8.9720832660964978E-2</v>
      </c>
      <c r="I37" s="13">
        <f t="shared" si="38"/>
        <v>8.8707090150786011E-2</v>
      </c>
      <c r="J37" s="13">
        <f t="shared" si="38"/>
        <v>9.1790562378797666E-2</v>
      </c>
      <c r="K37" s="13">
        <f t="shared" ref="K37:L37" si="39">K36/K7</f>
        <v>9.2527821939586641E-2</v>
      </c>
      <c r="L37" s="13">
        <f t="shared" si="39"/>
        <v>9.633260098022646E-2</v>
      </c>
      <c r="M37" s="13">
        <f t="shared" ref="M37:N37" si="40">M36/M7</f>
        <v>8.9517707777184555E-2</v>
      </c>
      <c r="N37" s="13">
        <f t="shared" si="40"/>
        <v>8.1046931407942238E-2</v>
      </c>
      <c r="O37" s="13">
        <f t="shared" ref="O37" si="41">O36/O7</f>
        <v>7.728253055355859E-2</v>
      </c>
    </row>
    <row r="38" spans="1:15" customFormat="1" x14ac:dyDescent="0.25"/>
    <row r="39" spans="1:15" customFormat="1" x14ac:dyDescent="0.25">
      <c r="A39" s="15" t="s">
        <v>31</v>
      </c>
    </row>
    <row r="40" spans="1:15" customFormat="1" x14ac:dyDescent="0.25"/>
    <row r="41" spans="1:15" customFormat="1" x14ac:dyDescent="0.25"/>
    <row r="42" spans="1:15" customFormat="1" x14ac:dyDescent="0.25"/>
    <row r="43" spans="1:15" customFormat="1" x14ac:dyDescent="0.25"/>
    <row r="44" spans="1:15" customFormat="1" x14ac:dyDescent="0.25"/>
    <row r="45" spans="1:15" customFormat="1" x14ac:dyDescent="0.25"/>
    <row r="46" spans="1:15" customFormat="1" x14ac:dyDescent="0.25"/>
    <row r="47" spans="1:15" customFormat="1" x14ac:dyDescent="0.25"/>
    <row r="48" spans="1:15" customFormat="1" x14ac:dyDescent="0.25"/>
    <row r="49" customFormat="1" x14ac:dyDescent="0.25"/>
    <row r="50" customFormat="1" x14ac:dyDescent="0.25"/>
    <row r="51" customFormat="1" x14ac:dyDescent="0.25"/>
    <row r="52" customFormat="1" x14ac:dyDescent="0.25"/>
    <row r="53" customFormat="1" x14ac:dyDescent="0.25"/>
    <row r="54" customFormat="1" x14ac:dyDescent="0.25"/>
    <row r="55" customFormat="1" x14ac:dyDescent="0.25"/>
    <row r="56" customFormat="1" x14ac:dyDescent="0.25"/>
    <row r="57" customFormat="1" x14ac:dyDescent="0.25"/>
    <row r="58" customFormat="1" x14ac:dyDescent="0.25"/>
    <row r="59" customFormat="1" x14ac:dyDescent="0.25"/>
    <row r="60" customFormat="1" x14ac:dyDescent="0.25"/>
    <row r="61" customFormat="1" x14ac:dyDescent="0.25"/>
    <row r="62" customFormat="1" x14ac:dyDescent="0.25"/>
    <row r="63" customFormat="1" x14ac:dyDescent="0.25"/>
    <row r="64" customFormat="1" x14ac:dyDescent="0.25"/>
    <row r="65" customFormat="1" x14ac:dyDescent="0.25"/>
    <row r="66" customFormat="1" x14ac:dyDescent="0.25"/>
  </sheetData>
  <sortState xmlns:xlrd2="http://schemas.microsoft.com/office/spreadsheetml/2017/richdata2" ref="A93:O98">
    <sortCondition ref="A93:A98"/>
  </sortState>
  <mergeCells count="2">
    <mergeCell ref="A1:G1"/>
    <mergeCell ref="A2:G2"/>
  </mergeCells>
  <phoneticPr fontId="10" type="noConversion"/>
  <pageMargins left="0.7" right="0.7" top="0.75" bottom="0.75" header="0.3" footer="0.3"/>
  <pageSetup scale="92" fitToHeight="0" orientation="landscape" r:id="rId1"/>
  <headerFooter>
    <oddHeader>&amp;RPage &amp;P</oddHeader>
  </headerFooter>
  <rowBreaks count="1" manualBreakCount="1">
    <brk id="26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DDAF0ED057F9C4983FC688947F3BB93" ma:contentTypeVersion="17" ma:contentTypeDescription="Create a new document." ma:contentTypeScope="" ma:versionID="149dfc2c1534b54d4accbe01906afd27">
  <xsd:schema xmlns:xsd="http://www.w3.org/2001/XMLSchema" xmlns:xs="http://www.w3.org/2001/XMLSchema" xmlns:p="http://schemas.microsoft.com/office/2006/metadata/properties" xmlns:ns2="77eaf0f5-a9ef-4dd1-b6bb-35d755f953d3" xmlns:ns3="ffff9ac3-b291-4241-8851-6a18c47bf9f6" targetNamespace="http://schemas.microsoft.com/office/2006/metadata/properties" ma:root="true" ma:fieldsID="18eeb8ba3244aef7b3f69e54b7705f3e" ns2:_="" ns3:_="">
    <xsd:import namespace="77eaf0f5-a9ef-4dd1-b6bb-35d755f953d3"/>
    <xsd:import namespace="ffff9ac3-b291-4241-8851-6a18c47bf9f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eaf0f5-a9ef-4dd1-b6bb-35d755f953d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c961168-1882-404d-b78f-614f2ba8476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fff9ac3-b291-4241-8851-6a18c47bf9f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c5ef7a01-b19f-4b6b-b598-cba716699304}" ma:internalName="TaxCatchAll" ma:showField="CatchAllData" ma:web="ffff9ac3-b291-4241-8851-6a18c47bf9f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7eaf0f5-a9ef-4dd1-b6bb-35d755f953d3">
      <Terms xmlns="http://schemas.microsoft.com/office/infopath/2007/PartnerControls"/>
    </lcf76f155ced4ddcb4097134ff3c332f>
    <TaxCatchAll xmlns="ffff9ac3-b291-4241-8851-6a18c47bf9f6" xsi:nil="true"/>
  </documentManagement>
</p:properties>
</file>

<file path=customXml/itemProps1.xml><?xml version="1.0" encoding="utf-8"?>
<ds:datastoreItem xmlns:ds="http://schemas.openxmlformats.org/officeDocument/2006/customXml" ds:itemID="{B8F45EAB-53B6-4299-B1E6-A8D9BB10DE3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29CBD0C-6F2A-4A68-B27A-773F6C0C69B8}"/>
</file>

<file path=customXml/itemProps3.xml><?xml version="1.0" encoding="utf-8"?>
<ds:datastoreItem xmlns:ds="http://schemas.openxmlformats.org/officeDocument/2006/customXml" ds:itemID="{50671ABB-4B61-4B42-831A-B753B21940F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2016-01-04T18:47:59Z</dcterms:created>
  <dcterms:modified xsi:type="dcterms:W3CDTF">2023-12-01T17:27:58Z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0x010100BDDAF0ED057F9C4983FC688947F3BB93</vt:lpwstr>
  </property>
</Properties>
</file>